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UMAFR\Downloads\"/>
    </mc:Choice>
  </mc:AlternateContent>
  <xr:revisionPtr revIDLastSave="0" documentId="8_{E0561893-0701-4E37-BC2F-D56A9A28F52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alculadora de Significancia" sheetId="1" r:id="rId1"/>
  </sheets>
  <definedNames>
    <definedName name="control_conversions">'Calculadora de Significancia'!$D$8</definedName>
    <definedName name="control_p">'Calculadora de Significancia'!$F$8</definedName>
    <definedName name="control_se">'Calculadora de Significancia'!$G$8</definedName>
    <definedName name="control_visitors">'Calculadora de Significancia'!$C$8</definedName>
    <definedName name="p_value">'Calculadora de Significancia'!$C$19</definedName>
    <definedName name="se_control">'Calculadora de Significancia'!$G$8</definedName>
    <definedName name="se_variation">'Calculadora de Significancia'!$G$9</definedName>
    <definedName name="variation_conversions">'Calculadora de Significancia'!$D$9</definedName>
    <definedName name="variation_p">'Calculadora de Significancia'!$F$9</definedName>
    <definedName name="variation_se">'Calculadora de Significancia'!$G$9</definedName>
    <definedName name="variation_visitors">'Calculadora de Significancia'!$C$9</definedName>
    <definedName name="z_score">'Calculadora de Significancia'!$C$18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G9" i="1" l="1"/>
  <c r="U9" i="1" s="1"/>
  <c r="G8" i="1"/>
  <c r="S8" i="1" s="1"/>
  <c r="N8" i="1" l="1"/>
  <c r="K8" i="1"/>
  <c r="N9" i="1"/>
  <c r="K9" i="1"/>
  <c r="P8" i="1"/>
  <c r="C18" i="1"/>
  <c r="C19" i="1" s="1"/>
  <c r="I8" i="1"/>
  <c r="S9" i="1"/>
  <c r="P9" i="1"/>
  <c r="I9" i="1"/>
  <c r="U8" i="1"/>
  <c r="D16" i="1" l="1"/>
  <c r="D15" i="1"/>
  <c r="D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<sst xmlns="http://schemas.openxmlformats.org/spreadsheetml/2006/main" count="24" uniqueCount="22">
  <si>
    <t>From</t>
  </si>
  <si>
    <t>To</t>
  </si>
  <si>
    <t>Control</t>
  </si>
  <si>
    <t>Z-score</t>
  </si>
  <si>
    <t>P-value</t>
  </si>
  <si>
    <t>Calculadora de Significancia estadística</t>
  </si>
  <si>
    <t>% Conversión</t>
  </si>
  <si>
    <t>Conversiones</t>
  </si>
  <si>
    <t>Visitantes</t>
  </si>
  <si>
    <t>Variante</t>
  </si>
  <si>
    <t>90% Ratio limite de conversiones</t>
  </si>
  <si>
    <t>95% Ratio limite de conversiones</t>
  </si>
  <si>
    <t>99% Ratio limite de conversiones</t>
  </si>
  <si>
    <t>De</t>
  </si>
  <si>
    <t>Hasta</t>
  </si>
  <si>
    <t>90%:</t>
  </si>
  <si>
    <t>95% :</t>
  </si>
  <si>
    <t>99% :</t>
  </si>
  <si>
    <t>Desviación Estandar</t>
  </si>
  <si>
    <t xml:space="preserve"> ¿Resultado significativo?</t>
  </si>
  <si>
    <t>Coeficiente</t>
  </si>
  <si>
    <t>Calculadora creada por https://ideariodigital.com/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</si>
</sst>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i/>
      <sz val="16"/>
      <color rgb="FFFF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i/>
      <sz val="11"/>
      <color rgb="FF000000"/>
      <name val="Calibri"/>
      <family val="2"/>
    </font>
    <font>
      <sz val="14"/>
      <color rgb="FF000000"/>
      <name val="Calibri"/>
      <family val="2"/>
    </font>
    <font>
      <u/>
      <sz val="10"/>
      <color theme="10"/>
      <name val="Arial"/>
      <family val="2"/>
    </font>
    <font>
      <sz val="26"/>
      <color theme="0"/>
      <name val="Calibri"/>
      <family val="2"/>
    </font>
    <font>
      <sz val="10"/>
      <color theme="0"/>
      <name val="Arial"/>
      <family val="2"/>
    </font>
    <font>
      <sz val="12"/>
      <name val="Calibri"/>
      <family val="2"/>
    </font>
    <font>
      <b/>
      <sz val="14"/>
      <name val="Calibri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F172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rgb="FF38BDF8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9"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7" fillId="3" borderId="0" xfId="0" applyFont="1" applyFill="1" applyAlignment="1">
      <alignment horizontal="center"/>
    </xf>
    <xf numFmtId="0" fontId="7" fillId="3" borderId="6" xfId="0" applyFont="1" applyFill="1" applyBorder="1" applyAlignment="1">
      <alignment horizontal="center"/>
    </xf>
    <xf numFmtId="10" fontId="5" fillId="3" borderId="0" xfId="0" applyNumberFormat="1" applyFont="1" applyFill="1" applyAlignment="1">
      <alignment horizontal="center"/>
    </xf>
    <xf numFmtId="10" fontId="5" fillId="3" borderId="6" xfId="0" applyNumberFormat="1" applyFon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center"/>
    </xf>
    <xf numFmtId="10" fontId="5" fillId="3" borderId="7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0" fontId="5" fillId="3" borderId="2" xfId="0" applyNumberFormat="1" applyFont="1" applyFill="1" applyBorder="1" applyAlignment="1">
      <alignment horizontal="center"/>
    </xf>
    <xf numFmtId="10" fontId="5" fillId="3" borderId="8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wrapText="1"/>
    </xf>
    <xf numFmtId="0" fontId="6" fillId="3" borderId="7" xfId="0" applyFont="1" applyFill="1" applyBorder="1"/>
    <xf numFmtId="0" fontId="3" fillId="2" borderId="0" xfId="0" applyFont="1" applyFill="1" applyBorder="1" applyAlignment="1">
      <alignment wrapText="1"/>
    </xf>
    <xf numFmtId="10" fontId="5" fillId="3" borderId="9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10" fontId="5" fillId="3" borderId="9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6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wrapText="1"/>
    </xf>
    <xf numFmtId="0" fontId="4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wrapText="1"/>
    </xf>
    <xf numFmtId="0" fontId="4" fillId="6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9" fontId="7" fillId="3" borderId="9" xfId="0" applyNumberFormat="1" applyFont="1" applyFill="1" applyBorder="1" applyAlignment="1">
      <alignment horizontal="center"/>
    </xf>
    <xf numFmtId="0" fontId="0" fillId="3" borderId="9" xfId="0" applyFill="1" applyBorder="1" applyAlignment="1">
      <alignment wrapText="1"/>
    </xf>
    <xf numFmtId="0" fontId="8" fillId="5" borderId="9" xfId="0" applyFont="1" applyFill="1" applyBorder="1" applyAlignment="1">
      <alignment horizontal="center"/>
    </xf>
    <xf numFmtId="0" fontId="4" fillId="3" borderId="9" xfId="0" applyFont="1" applyFill="1" applyBorder="1"/>
    <xf numFmtId="0" fontId="6" fillId="3" borderId="6" xfId="0" applyFont="1" applyFill="1" applyBorder="1"/>
    <xf numFmtId="0" fontId="12" fillId="4" borderId="9" xfId="0" applyFont="1" applyFill="1" applyBorder="1" applyAlignment="1">
      <alignment horizontal="center"/>
    </xf>
    <xf numFmtId="0" fontId="2" fillId="2" borderId="9" xfId="0" applyFont="1" applyFill="1" applyBorder="1"/>
    <xf numFmtId="0" fontId="0" fillId="2" borderId="9" xfId="0" applyFill="1" applyBorder="1" applyAlignment="1">
      <alignment wrapText="1"/>
    </xf>
    <xf numFmtId="10" fontId="2" fillId="3" borderId="10" xfId="0" applyNumberFormat="1" applyFont="1" applyFill="1" applyBorder="1" applyAlignment="1">
      <alignment horizontal="center"/>
    </xf>
    <xf numFmtId="10" fontId="2" fillId="3" borderId="11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wrapText="1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15" fillId="2" borderId="0" xfId="0" applyFont="1" applyFill="1" applyAlignment="1">
      <alignment wrapText="1"/>
    </xf>
    <xf numFmtId="0" fontId="16" fillId="6" borderId="9" xfId="0" applyFont="1" applyFill="1" applyBorder="1" applyAlignment="1">
      <alignment wrapText="1"/>
    </xf>
    <xf numFmtId="0" fontId="17" fillId="6" borderId="9" xfId="0" applyFont="1" applyFill="1" applyBorder="1" applyAlignment="1">
      <alignment horizontal="center"/>
    </xf>
    <xf numFmtId="0" fontId="9" fillId="7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F172A"/>
      <color rgb="FF38B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deariodigital.com/" TargetMode="External"/><Relationship Id="rId1" Type="http://schemas.openxmlformats.org/officeDocument/2006/relationships/hyperlink" Target="https://ideariodigit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V19"/>
  <sheetViews>
    <sheetView tabSelected="1" workbookViewId="0">
      <selection activeCell="L13" sqref="L13"/>
    </sheetView>
  </sheetViews>
  <sheetFormatPr baseColWidth="10" defaultColWidth="12.6328125" defaultRowHeight="12.75" customHeight="1" x14ac:dyDescent="0.25"/>
  <cols>
    <col min="1" max="1" width="2.453125" style="1" customWidth="1"/>
    <col min="2" max="2" width="10.90625" style="1" customWidth="1"/>
    <col min="3" max="3" width="21.1796875" style="1" customWidth="1"/>
    <col min="4" max="4" width="24.36328125" style="1" customWidth="1"/>
    <col min="5" max="5" width="7.90625" style="1" customWidth="1"/>
    <col min="6" max="6" width="20.453125" style="1" customWidth="1"/>
    <col min="7" max="7" width="23.36328125" style="1" customWidth="1"/>
    <col min="8" max="8" width="5" style="1" customWidth="1"/>
    <col min="9" max="9" width="7.90625" style="1" customWidth="1"/>
    <col min="10" max="10" width="7.6328125" style="1" customWidth="1"/>
    <col min="11" max="11" width="7.90625" style="1" customWidth="1"/>
    <col min="12" max="12" width="10.26953125" style="1" customWidth="1"/>
    <col min="13" max="22" width="7.90625" style="1" customWidth="1"/>
    <col min="23" max="16384" width="12.6328125" style="1"/>
  </cols>
  <sheetData>
    <row r="2" spans="1:22" ht="33" customHeight="1" x14ac:dyDescent="0.75">
      <c r="B2" s="17" t="s">
        <v>5</v>
      </c>
      <c r="C2" s="18"/>
      <c r="D2" s="18"/>
      <c r="E2" s="18"/>
      <c r="F2" s="18"/>
      <c r="G2" s="18"/>
      <c r="I2" s="3"/>
      <c r="J2" s="2"/>
      <c r="K2" s="2"/>
    </row>
    <row r="3" spans="1:22" ht="14.25" customHeight="1" x14ac:dyDescent="0.25"/>
    <row r="4" spans="1:22" ht="14.25" customHeight="1" x14ac:dyDescent="0.25"/>
    <row r="5" spans="1:22" ht="14.25" customHeight="1" x14ac:dyDescent="0.25">
      <c r="I5" s="20"/>
      <c r="J5" s="20"/>
      <c r="K5" s="20"/>
      <c r="L5" s="20"/>
      <c r="N5" s="4"/>
      <c r="O5" s="4"/>
      <c r="P5" s="4"/>
      <c r="Q5" s="4"/>
      <c r="S5" s="4"/>
      <c r="T5" s="4"/>
      <c r="U5" s="4"/>
      <c r="V5" s="4"/>
    </row>
    <row r="6" spans="1:22" ht="15" customHeight="1" x14ac:dyDescent="0.35">
      <c r="B6" s="20"/>
      <c r="C6" s="20"/>
      <c r="D6" s="20"/>
      <c r="F6" s="20"/>
      <c r="G6" s="20"/>
      <c r="H6" s="20"/>
      <c r="I6" s="26" t="s">
        <v>10</v>
      </c>
      <c r="J6" s="27"/>
      <c r="K6" s="27"/>
      <c r="L6" s="27"/>
      <c r="M6" s="5"/>
      <c r="N6" s="28" t="s">
        <v>11</v>
      </c>
      <c r="O6" s="29"/>
      <c r="P6" s="29"/>
      <c r="Q6" s="29"/>
      <c r="R6" s="5"/>
      <c r="S6" s="28" t="s">
        <v>12</v>
      </c>
      <c r="T6" s="29"/>
      <c r="U6" s="29"/>
      <c r="V6" s="29"/>
    </row>
    <row r="7" spans="1:22" ht="18" customHeight="1" x14ac:dyDescent="0.45">
      <c r="A7" s="20"/>
      <c r="B7" s="24"/>
      <c r="C7" s="25" t="s">
        <v>8</v>
      </c>
      <c r="D7" s="25" t="s">
        <v>7</v>
      </c>
      <c r="E7" s="20"/>
      <c r="F7" s="30" t="s">
        <v>6</v>
      </c>
      <c r="G7" s="30" t="s">
        <v>18</v>
      </c>
      <c r="H7" s="20"/>
      <c r="I7" s="22" t="s">
        <v>0</v>
      </c>
      <c r="J7" s="22"/>
      <c r="K7" s="22" t="s">
        <v>1</v>
      </c>
      <c r="L7" s="22"/>
      <c r="M7" s="5"/>
      <c r="N7" s="9" t="s">
        <v>13</v>
      </c>
      <c r="O7" s="8"/>
      <c r="P7" s="8" t="s">
        <v>14</v>
      </c>
      <c r="Q7" s="14"/>
      <c r="R7" s="6"/>
      <c r="S7" s="9" t="s">
        <v>13</v>
      </c>
      <c r="T7" s="8"/>
      <c r="U7" s="8" t="s">
        <v>14</v>
      </c>
      <c r="V7" s="14"/>
    </row>
    <row r="8" spans="1:22" ht="18" customHeight="1" x14ac:dyDescent="0.45">
      <c r="A8" s="5"/>
      <c r="B8" s="36" t="s">
        <v>2</v>
      </c>
      <c r="C8" s="37"/>
      <c r="D8" s="37"/>
      <c r="E8" s="20"/>
      <c r="F8" s="21" t="e">
        <f>control_conversions/control_visitors</f>
        <v>#DIV/0!</v>
      </c>
      <c r="G8" s="21" t="e">
        <f>SQRT((control_p*(1-control_p)/control_visitors))</f>
        <v>#DIV/0!</v>
      </c>
      <c r="H8" s="20"/>
      <c r="I8" s="23" t="e">
        <f>IF(control_p-1.65*control_se&lt;0,0,control_p-1.65*control_se)</f>
        <v>#DIV/0!</v>
      </c>
      <c r="J8" s="23"/>
      <c r="K8" s="23" t="e">
        <f>IF(control_p+1.65*control_se&gt;1,1,control_p+1.65*control_se)</f>
        <v>#DIV/0!</v>
      </c>
      <c r="L8" s="23"/>
      <c r="M8" s="5"/>
      <c r="N8" s="11" t="e">
        <f>IF(control_p-1.96*control_se&lt;0,0,control_p-1.96*control_se)</f>
        <v>#DIV/0!</v>
      </c>
      <c r="O8" s="10"/>
      <c r="P8" s="10" t="e">
        <f>IF(control_p+1.96*control_se&gt;1,1,control_p+1.96*control_se)</f>
        <v>#DIV/0!</v>
      </c>
      <c r="Q8" s="15"/>
      <c r="R8" s="6"/>
      <c r="S8" s="11" t="e">
        <f>IF(control_p-2.57*control_se&lt;0,0,control_p-2.57*control_se)</f>
        <v>#DIV/0!</v>
      </c>
      <c r="T8" s="10"/>
      <c r="U8" s="10" t="e">
        <f>IF(control_p+2.57*control_se&gt;1,1,control_p+2.57*control_se)</f>
        <v>#DIV/0!</v>
      </c>
      <c r="V8" s="15"/>
    </row>
    <row r="9" spans="1:22" ht="18" customHeight="1" x14ac:dyDescent="0.45">
      <c r="A9" s="5"/>
      <c r="B9" s="19" t="s">
        <v>9</v>
      </c>
      <c r="C9" s="37"/>
      <c r="D9" s="37"/>
      <c r="E9" s="20"/>
      <c r="F9" s="21" t="e">
        <f>variation_conversions/variation_visitors</f>
        <v>#DIV/0!</v>
      </c>
      <c r="G9" s="21" t="e">
        <f>SQRT((variation_p*(1-variation_p)/variation_visitors))</f>
        <v>#DIV/0!</v>
      </c>
      <c r="H9" s="20"/>
      <c r="I9" s="23" t="e">
        <f>IF(variation_p-1.65*variation_se&lt;0,0,variation_p-1.65*variation_se)</f>
        <v>#DIV/0!</v>
      </c>
      <c r="J9" s="23"/>
      <c r="K9" s="23" t="e">
        <f>IF(variation_p+1.65*variation_se&gt;1,1,variation_p+1.65*variation_se)</f>
        <v>#DIV/0!</v>
      </c>
      <c r="L9" s="23"/>
      <c r="M9" s="5"/>
      <c r="N9" s="13" t="e">
        <f>IF(variation_p-1.96*variation_se&lt;0,0,variation_p-1.96*variation_se)</f>
        <v>#DIV/0!</v>
      </c>
      <c r="O9" s="12"/>
      <c r="P9" s="12" t="e">
        <f>IF(variation_p+1.96*variation_se&gt;1,1,variation_p+1.96*variation_se)</f>
        <v>#DIV/0!</v>
      </c>
      <c r="Q9" s="16"/>
      <c r="R9" s="6"/>
      <c r="S9" s="13" t="e">
        <f>IF(variation_p-2.57*variation_se&lt;0,0,variation_p-2.57*variation_se)</f>
        <v>#DIV/0!</v>
      </c>
      <c r="T9" s="12"/>
      <c r="U9" s="12" t="e">
        <f>IF(variation_p+2.57*variation_se&gt;1,1,variation_p+2.57*variation_se)</f>
        <v>#DIV/0!</v>
      </c>
      <c r="V9" s="16"/>
    </row>
    <row r="10" spans="1:22" ht="14.25" customHeight="1" x14ac:dyDescent="0.25">
      <c r="B10" s="7"/>
      <c r="C10" s="20"/>
      <c r="D10" s="20"/>
      <c r="F10" s="20"/>
      <c r="G10" s="20"/>
      <c r="I10" s="20"/>
      <c r="J10" s="20"/>
      <c r="K10" s="20"/>
      <c r="L10" s="20"/>
      <c r="N10" s="7"/>
      <c r="O10" s="7"/>
      <c r="P10" s="7"/>
      <c r="Q10" s="7"/>
      <c r="S10" s="7"/>
      <c r="T10" s="7"/>
      <c r="U10" s="7"/>
      <c r="V10" s="7"/>
    </row>
    <row r="11" spans="1:22" ht="14.25" customHeight="1" x14ac:dyDescent="0.25"/>
    <row r="12" spans="1:22" ht="14.25" customHeight="1" x14ac:dyDescent="0.25">
      <c r="B12" s="20"/>
      <c r="C12" s="20"/>
      <c r="D12" s="20"/>
    </row>
    <row r="13" spans="1:22" ht="18.75" customHeight="1" x14ac:dyDescent="0.45">
      <c r="A13" s="20"/>
      <c r="B13" s="31" t="s">
        <v>20</v>
      </c>
      <c r="C13" s="46"/>
      <c r="D13" s="47" t="s">
        <v>19</v>
      </c>
      <c r="E13" s="20"/>
      <c r="F13" s="48" t="e" vm="1">
        <v>#VALUE!</v>
      </c>
      <c r="G13" s="48"/>
      <c r="H13" s="48"/>
      <c r="I13" s="48"/>
    </row>
    <row r="14" spans="1:22" ht="18.75" customHeight="1" x14ac:dyDescent="0.45">
      <c r="A14" s="20"/>
      <c r="B14" s="32" t="s">
        <v>15</v>
      </c>
      <c r="C14" s="33"/>
      <c r="D14" s="34" t="e">
        <f>IF(OR(p_value&lt;0.1,p_value&gt;0.9),"YES","NO")</f>
        <v>#DIV/0!</v>
      </c>
      <c r="E14" s="20"/>
      <c r="F14" s="48"/>
      <c r="G14" s="48"/>
      <c r="H14" s="48"/>
      <c r="I14" s="48"/>
    </row>
    <row r="15" spans="1:22" ht="18" customHeight="1" x14ac:dyDescent="0.45">
      <c r="A15" s="20"/>
      <c r="B15" s="32" t="s">
        <v>16</v>
      </c>
      <c r="C15" s="33"/>
      <c r="D15" s="34" t="e">
        <f>IF(OR(p_value&lt;0.05,p_value&gt;0.95),"YES","NO")</f>
        <v>#DIV/0!</v>
      </c>
      <c r="E15" s="20"/>
      <c r="F15" s="48"/>
      <c r="G15" s="48"/>
      <c r="H15" s="48"/>
      <c r="I15" s="48"/>
    </row>
    <row r="16" spans="1:22" ht="18" customHeight="1" x14ac:dyDescent="0.45">
      <c r="A16" s="20"/>
      <c r="B16" s="32" t="s">
        <v>17</v>
      </c>
      <c r="C16" s="33"/>
      <c r="D16" s="34" t="e">
        <f>IF(OR(p_value&lt;0.01,p_value&gt;0.99),"YES","NO")</f>
        <v>#DIV/0!</v>
      </c>
      <c r="E16" s="20"/>
      <c r="F16" s="48"/>
      <c r="G16" s="48"/>
      <c r="H16" s="48"/>
      <c r="I16" s="48"/>
    </row>
    <row r="17" spans="1:10" ht="14.25" customHeight="1" x14ac:dyDescent="0.35">
      <c r="A17" s="20"/>
      <c r="B17" s="38"/>
      <c r="C17" s="39"/>
      <c r="D17" s="38"/>
      <c r="E17" s="20"/>
      <c r="F17" s="48"/>
      <c r="G17" s="48"/>
      <c r="H17" s="48"/>
      <c r="I17" s="48"/>
    </row>
    <row r="18" spans="1:10" ht="15" customHeight="1" x14ac:dyDescent="0.35">
      <c r="A18" s="20"/>
      <c r="B18" s="35" t="s">
        <v>3</v>
      </c>
      <c r="C18" s="40" t="e">
        <f>(control_p-variation_p)/SQRT(POWER(control_se,2)+POWER(variation_se,2))</f>
        <v>#DIV/0!</v>
      </c>
      <c r="D18" s="41"/>
      <c r="E18" s="20"/>
      <c r="F18" s="48" t="s">
        <v>21</v>
      </c>
      <c r="G18" s="48"/>
      <c r="H18" s="48"/>
      <c r="I18" s="48"/>
    </row>
    <row r="19" spans="1:10" s="45" customFormat="1" ht="18" customHeight="1" x14ac:dyDescent="0.35">
      <c r="A19" s="42"/>
      <c r="B19" s="35" t="s">
        <v>4</v>
      </c>
      <c r="C19" s="43" t="e">
        <f>NORMDIST(z_score,0,1,TRUE)</f>
        <v>#DIV/0!</v>
      </c>
      <c r="D19" s="44"/>
      <c r="E19" s="42"/>
      <c r="F19" s="1"/>
      <c r="G19" s="1"/>
      <c r="H19" s="1"/>
      <c r="I19" s="1"/>
      <c r="J19" s="1"/>
    </row>
  </sheetData>
  <mergeCells count="31">
    <mergeCell ref="C19:D19"/>
    <mergeCell ref="F13:I17"/>
    <mergeCell ref="F18:I18"/>
    <mergeCell ref="S8:T8"/>
    <mergeCell ref="U8:V8"/>
    <mergeCell ref="S9:T9"/>
    <mergeCell ref="U9:V9"/>
    <mergeCell ref="C18:D18"/>
    <mergeCell ref="N6:Q6"/>
    <mergeCell ref="S6:V6"/>
    <mergeCell ref="I7:J7"/>
    <mergeCell ref="I8:J8"/>
    <mergeCell ref="I9:J9"/>
    <mergeCell ref="K7:L7"/>
    <mergeCell ref="K8:L8"/>
    <mergeCell ref="K9:L9"/>
    <mergeCell ref="N7:O7"/>
    <mergeCell ref="N8:O8"/>
    <mergeCell ref="N9:O9"/>
    <mergeCell ref="P7:Q7"/>
    <mergeCell ref="P8:Q8"/>
    <mergeCell ref="P9:Q9"/>
    <mergeCell ref="S7:T7"/>
    <mergeCell ref="U7:V7"/>
    <mergeCell ref="B16:C16"/>
    <mergeCell ref="B2:G2"/>
    <mergeCell ref="I2:K2"/>
    <mergeCell ref="I6:L6"/>
    <mergeCell ref="B13:C13"/>
    <mergeCell ref="B14:C14"/>
    <mergeCell ref="B15:C15"/>
  </mergeCells>
  <conditionalFormatting sqref="D14:D16">
    <cfRule type="cellIs" dxfId="1" priority="1" operator="equal">
      <formula>"No"</formula>
    </cfRule>
    <cfRule type="cellIs" dxfId="0" priority="2" operator="equal">
      <formula>"YES"</formula>
    </cfRule>
  </conditionalFormatting>
  <hyperlinks>
    <hyperlink ref="F18:I18" r:id="rId1" display="Calculadora creada por https://ideariodigital.com/" xr:uid="{BBA8289C-0412-4ED8-92A7-DE8ABE2023C9}"/>
    <hyperlink ref="F13:I17" r:id="rId2" display="https://ideariodigital.com/" xr:uid="{0E640518-B1A8-4E53-9AE7-9336468550C8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ce290be-5ae8-4434-9797-15177c020e10}" enabled="1" method="Standard" siteId="{c37d7c16-d7c7-4558-93d2-a635b596c20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12</vt:i4>
      </vt:variant>
    </vt:vector>
  </HeadingPairs>
  <TitlesOfParts>
    <vt:vector size="13" baseType="lpstr">
      <vt:lpstr>Calculadora de Significancia</vt:lpstr>
      <vt:lpstr>control_conversions</vt:lpstr>
      <vt:lpstr>control_p</vt:lpstr>
      <vt:lpstr>control_se</vt:lpstr>
      <vt:lpstr>control_visitors</vt:lpstr>
      <vt:lpstr>p_value</vt:lpstr>
      <vt:lpstr>se_control</vt:lpstr>
      <vt:lpstr>se_variation</vt:lpstr>
      <vt:lpstr>variation_conversions</vt:lpstr>
      <vt:lpstr>variation_p</vt:lpstr>
      <vt:lpstr>variation_se</vt:lpstr>
      <vt:lpstr>variation_visitors</vt:lpstr>
      <vt:lpstr>z_score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Ruiz Malagon</dc:creator>
  <cp:lastModifiedBy>Francisco Ruiz Malagon</cp:lastModifiedBy>
  <dcterms:created xsi:type="dcterms:W3CDTF">2026-04-11T15:29:58Z</dcterms:created>
  <dcterms:modified xsi:type="dcterms:W3CDTF">2026-04-11T15:29:58Z</dcterms:modified>
</cp:coreProperties>
</file>